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N:\cyps-data\Early Years\FIS\FIS\Key Messages\2025\L. December 2025\15th December 2025\New folder\"/>
    </mc:Choice>
  </mc:AlternateContent>
  <xr:revisionPtr revIDLastSave="0" documentId="8_{EDF97A18-3738-4D8A-AC7F-9A0AAD4AA050}" xr6:coauthVersionLast="47" xr6:coauthVersionMax="47" xr10:uidLastSave="{00000000-0000-0000-0000-000000000000}"/>
  <bookViews>
    <workbookView xWindow="-110" yWindow="-110" windowWidth="19420" windowHeight="10300" firstSheet="2" activeTab="1" xr2:uid="{4BF8DE70-C1AA-4BB2-AB38-EC656EF1816F}"/>
  </bookViews>
  <sheets>
    <sheet name="Grant Type 1" sheetId="1" r:id="rId1"/>
    <sheet name="Grant Type 2" sheetId="2" r:id="rId2"/>
    <sheet name="Grant Type 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c r="D20" i="3"/>
  <c r="D38" i="2"/>
  <c r="D39" i="2"/>
  <c r="D37" i="2"/>
  <c r="D34" i="2"/>
  <c r="D35" i="2"/>
  <c r="D33" i="2"/>
  <c r="D31" i="2"/>
  <c r="D30" i="2"/>
  <c r="D29" i="2"/>
  <c r="D28" i="2"/>
  <c r="D26" i="2"/>
  <c r="D27" i="2"/>
  <c r="D25" i="2"/>
  <c r="D22" i="2"/>
  <c r="D24" i="2"/>
  <c r="D21" i="2"/>
  <c r="D15" i="1"/>
  <c r="D14" i="1"/>
  <c r="D13" i="1"/>
</calcChain>
</file>

<file path=xl/sharedStrings.xml><?xml version="1.0" encoding="utf-8"?>
<sst xmlns="http://schemas.openxmlformats.org/spreadsheetml/2006/main" count="39" uniqueCount="33">
  <si>
    <t>North Yorkshire Council</t>
  </si>
  <si>
    <t>Wraparound Childcare - Grant Funding Calculator</t>
  </si>
  <si>
    <t>Grant Type 1: Creation of New Wraparound Childcare Provision</t>
  </si>
  <si>
    <t>Grant Type 1</t>
  </si>
  <si>
    <t>Delivery Days</t>
  </si>
  <si>
    <t xml:space="preserve">2025/26  Indicative Grant Funding Rate </t>
  </si>
  <si>
    <t>New Full Wraparound Childcare Provision</t>
  </si>
  <si>
    <t>New Before School Provision</t>
  </si>
  <si>
    <t>New After School Provision</t>
  </si>
  <si>
    <t>Grant Type 2: Expansion of Existing Wraparound Care Provision Operating Hours And / Or Days</t>
  </si>
  <si>
    <t>Grant Type 2</t>
  </si>
  <si>
    <t xml:space="preserve">2025/26 Indicative Grant Funding Rate </t>
  </si>
  <si>
    <t>Before School Addition - 15 mins / day</t>
  </si>
  <si>
    <t>Before School Addition - 30 mins / day</t>
  </si>
  <si>
    <t>After School Addition - 15 mins / day</t>
  </si>
  <si>
    <t>After School Addition - 30 mins / day</t>
  </si>
  <si>
    <t>After School Addition - 45 mins / day</t>
  </si>
  <si>
    <t>After School Addition - 1 hour / day</t>
  </si>
  <si>
    <t>After School Addition - 1 Hour 15 mins</t>
  </si>
  <si>
    <t>After School Addition - 1 Hour 30 mins</t>
  </si>
  <si>
    <t>After School Addition - 1 Hour 45 mins</t>
  </si>
  <si>
    <t>After School Addition - 2 Hours</t>
  </si>
  <si>
    <t>Before School - Additional Day</t>
  </si>
  <si>
    <t>Before School - Additional 2 Days</t>
  </si>
  <si>
    <t>Before School - Additional 3 Days</t>
  </si>
  <si>
    <t>After School - Additional Day</t>
  </si>
  <si>
    <t>After School - Additional 2 Days</t>
  </si>
  <si>
    <t>After School - Additional 3 Days</t>
  </si>
  <si>
    <t>Grant Type 3: Expansion of the Number of Places Offered in Existing Wraparound Care Provision</t>
  </si>
  <si>
    <t>Grant Type 3</t>
  </si>
  <si>
    <t>Number of Places to be Created</t>
  </si>
  <si>
    <t>Before School Provision</t>
  </si>
  <si>
    <t>After School Provision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</si>
</sst>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4" x14ac:knownFonts="1">
    <font>
      <sz val="12"/>
      <color theme="1"/>
      <name val="Arial"/>
      <family val="2"/>
    </font>
    <font>
      <b/>
      <sz val="12"/>
      <color theme="1"/>
      <name val="Arial"/>
      <family val="2"/>
    </font>
    <font>
      <sz val="11"/>
      <color theme="1"/>
      <name val="Arial"/>
      <family val="2"/>
    </font>
    <font>
      <b/>
      <sz val="11"/>
      <color theme="1"/>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4"/>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3">
    <xf numFmtId="0" fontId="0" fillId="0" borderId="0" xfId="0"/>
    <xf numFmtId="0" fontId="1" fillId="0" borderId="0" xfId="0" applyFont="1"/>
    <xf numFmtId="0" fontId="0" fillId="0" borderId="1" xfId="0" applyBorder="1"/>
    <xf numFmtId="0" fontId="3" fillId="3" borderId="1" xfId="0" applyFont="1" applyFill="1" applyBorder="1"/>
    <xf numFmtId="0" fontId="3" fillId="3" borderId="1" xfId="0" applyFont="1" applyFill="1" applyBorder="1" applyAlignment="1">
      <alignment horizontal="center"/>
    </xf>
    <xf numFmtId="164" fontId="2" fillId="0" borderId="1" xfId="0" applyNumberFormat="1" applyFont="1" applyBorder="1" applyAlignment="1">
      <alignment horizontal="center"/>
    </xf>
    <xf numFmtId="0" fontId="3" fillId="3" borderId="1" xfId="0" applyFont="1" applyFill="1" applyBorder="1" applyAlignment="1">
      <alignment horizontal="center" wrapText="1"/>
    </xf>
    <xf numFmtId="164" fontId="2" fillId="0" borderId="2" xfId="0" applyNumberFormat="1" applyFont="1" applyBorder="1" applyAlignment="1">
      <alignment horizontal="center"/>
    </xf>
    <xf numFmtId="164" fontId="2" fillId="0" borderId="0" xfId="0" applyNumberFormat="1" applyFont="1" applyAlignment="1">
      <alignment horizontal="center"/>
    </xf>
    <xf numFmtId="0" fontId="3" fillId="0" borderId="2" xfId="0" applyFont="1" applyBorder="1" applyAlignment="1">
      <alignment horizontal="center" wrapText="1"/>
    </xf>
    <xf numFmtId="0" fontId="3" fillId="0" borderId="0" xfId="0" applyFont="1" applyAlignment="1">
      <alignment horizontal="center" wrapText="1"/>
    </xf>
    <xf numFmtId="0" fontId="2" fillId="2" borderId="1" xfId="0" applyFont="1" applyFill="1" applyBorder="1" applyAlignment="1" applyProtection="1">
      <alignment horizontal="center"/>
      <protection locked="0"/>
    </xf>
    <xf numFmtId="0" fontId="3"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3209925</xdr:colOff>
      <xdr:row>5</xdr:row>
      <xdr:rowOff>0</xdr:rowOff>
    </xdr:from>
    <xdr:to>
      <xdr:col>3</xdr:col>
      <xdr:colOff>19049</xdr:colOff>
      <xdr:row>11</xdr:row>
      <xdr:rowOff>0</xdr:rowOff>
    </xdr:to>
    <xdr:sp macro="" textlink="">
      <xdr:nvSpPr>
        <xdr:cNvPr id="3" name="TextBox 2">
          <a:extLst>
            <a:ext uri="{FF2B5EF4-FFF2-40B4-BE49-F238E27FC236}">
              <a16:creationId xmlns:a16="http://schemas.microsoft.com/office/drawing/2014/main" id="{C60D81BB-F3E2-CD9D-9089-13D4F662D629}"/>
            </a:ext>
          </a:extLst>
        </xdr:cNvPr>
        <xdr:cNvSpPr txBox="1"/>
      </xdr:nvSpPr>
      <xdr:spPr>
        <a:xfrm>
          <a:off x="3457575" y="990600"/>
          <a:ext cx="2466974" cy="131445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a:p>
          <a:r>
            <a:rPr lang="en-GB" sz="1100" b="1" baseline="0"/>
            <a:t>Please complete one option only</a:t>
          </a:r>
          <a:endParaRPr lang="en-GB" sz="1100" b="1"/>
        </a:p>
      </xdr:txBody>
    </xdr:sp>
    <xdr:clientData/>
  </xdr:twoCellAnchor>
  <xdr:twoCellAnchor>
    <xdr:from>
      <xdr:col>1</xdr:col>
      <xdr:colOff>0</xdr:colOff>
      <xdr:row>16</xdr:row>
      <xdr:rowOff>0</xdr:rowOff>
    </xdr:from>
    <xdr:to>
      <xdr:col>8</xdr:col>
      <xdr:colOff>190500</xdr:colOff>
      <xdr:row>26</xdr:row>
      <xdr:rowOff>171449</xdr:rowOff>
    </xdr:to>
    <xdr:sp macro="" textlink="">
      <xdr:nvSpPr>
        <xdr:cNvPr id="6" name="TextBox 5">
          <a:extLst>
            <a:ext uri="{FF2B5EF4-FFF2-40B4-BE49-F238E27FC236}">
              <a16:creationId xmlns:a16="http://schemas.microsoft.com/office/drawing/2014/main" id="{EA145929-3419-48DB-B9EA-C9C79AD27C0F}"/>
            </a:ext>
          </a:extLst>
        </xdr:cNvPr>
        <xdr:cNvSpPr txBox="1"/>
      </xdr:nvSpPr>
      <xdr:spPr>
        <a:xfrm>
          <a:off x="762000" y="6581775"/>
          <a:ext cx="9848850"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0</xdr:col>
      <xdr:colOff>238125</xdr:colOff>
      <xdr:row>16</xdr:row>
      <xdr:rowOff>19050</xdr:rowOff>
    </xdr:from>
    <xdr:to>
      <xdr:col>8</xdr:col>
      <xdr:colOff>180975</xdr:colOff>
      <xdr:row>26</xdr:row>
      <xdr:rowOff>190499</xdr:rowOff>
    </xdr:to>
    <xdr:sp macro="" textlink="">
      <xdr:nvSpPr>
        <xdr:cNvPr id="2" name="TextBox 1">
          <a:extLst>
            <a:ext uri="{FF2B5EF4-FFF2-40B4-BE49-F238E27FC236}">
              <a16:creationId xmlns:a16="http://schemas.microsoft.com/office/drawing/2014/main" id="{E1FC0609-FF39-1BC8-2BAA-AE5E0EA01B34}"/>
            </a:ext>
          </a:extLst>
        </xdr:cNvPr>
        <xdr:cNvSpPr txBox="1"/>
      </xdr:nvSpPr>
      <xdr:spPr>
        <a:xfrm>
          <a:off x="238125" y="3495675"/>
          <a:ext cx="11839575" cy="2076449"/>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This grant type will support schools, private, voluntary and independent providers (PVI) or a collaboration model.  A collaboration could include schools working with local childminders or a PVI provider.  This funding will help initiate a new provision of between 10 and 20 places, with the remainder of the costs being covered by parental fees. This funding cannot be used to replace an existing provision but could cover a recent or imminent closure.</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Primary Schools with fewer than 50 pupils (Reception to Year 6) on roll are requested to contact the NYC Wraparound Childcare Co-ordinator (email: </a:t>
          </a:r>
          <a:r>
            <a:rPr kumimoji="0" lang="en-GB" sz="1050" b="0" i="0" u="sng"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hlinkClick xmlns:r="http://schemas.openxmlformats.org/officeDocument/2006/relationships" r:id=""/>
            </a:rPr>
            <a:t>wraparoundchildcare@northyorks.gov.uk</a:t>
          </a: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Any provider applying to create new wraparound care provision of less than 10 places is requested to contact the NYC Wraparound Childcare Co-ordinator (email: wraparoundchildcare@northyorks.gov.uk) to discuss their proposal for the creation of new wraparound childcare provision prior to completing an application for grant funding under Grant Type 1</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Childminders wishing to create a new wraparound childcare provision as a sole provider should apply for grant type 3: expand (places).</a:t>
          </a:r>
          <a:endParaRPr kumimoji="0" lang="en-GB" sz="105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323851</xdr:colOff>
      <xdr:row>4</xdr:row>
      <xdr:rowOff>76200</xdr:rowOff>
    </xdr:from>
    <xdr:to>
      <xdr:col>7</xdr:col>
      <xdr:colOff>514351</xdr:colOff>
      <xdr:row>12</xdr:row>
      <xdr:rowOff>114300</xdr:rowOff>
    </xdr:to>
    <xdr:sp macro="" textlink="">
      <xdr:nvSpPr>
        <xdr:cNvPr id="2" name="TextBox 1">
          <a:extLst>
            <a:ext uri="{FF2B5EF4-FFF2-40B4-BE49-F238E27FC236}">
              <a16:creationId xmlns:a16="http://schemas.microsoft.com/office/drawing/2014/main" id="{3EA773F4-DEBA-4A69-91AD-C3FBCDFA40E6}"/>
            </a:ext>
          </a:extLst>
        </xdr:cNvPr>
        <xdr:cNvSpPr txBox="1"/>
      </xdr:nvSpPr>
      <xdr:spPr>
        <a:xfrm>
          <a:off x="323851" y="876300"/>
          <a:ext cx="10868025"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r>
            <a:rPr lang="en-GB" sz="1050">
              <a:latin typeface="Arial" panose="020B0604020202020204" pitchFamily="34" charset="0"/>
              <a:cs typeface="Arial" panose="020B0604020202020204" pitchFamily="34" charset="0"/>
            </a:rPr>
            <a:t>The current Wraparound service does not yet meet the full 0800 - 1800 over 5 days per week or equivalent DfE requirement. This grant type will support schools, private, voluntary and independent providers or a collaboration model.  A collaboration could include schools working with local childminders or a PVI provider.  Applicants will be required to evidence their current delivery time and days, and this will be checked against our supply data. A</a:t>
          </a:r>
          <a:r>
            <a:rPr lang="en-GB" sz="1050" baseline="0">
              <a:latin typeface="Arial" panose="020B0604020202020204" pitchFamily="34" charset="0"/>
              <a:cs typeface="Arial" panose="020B0604020202020204" pitchFamily="34" charset="0"/>
            </a:rPr>
            <a:t> full year is assumed to be 38 weeks.</a:t>
          </a:r>
          <a:endParaRPr lang="en-GB" sz="1050">
            <a:latin typeface="Arial" panose="020B0604020202020204" pitchFamily="34" charset="0"/>
            <a:cs typeface="Arial" panose="020B0604020202020204" pitchFamily="34" charset="0"/>
          </a:endParaRPr>
        </a:p>
        <a:p>
          <a:r>
            <a:rPr lang="en-GB" sz="1100" i="1">
              <a:latin typeface="Arial" panose="020B0604020202020204" pitchFamily="34" charset="0"/>
              <a:cs typeface="Arial" panose="020B0604020202020204" pitchFamily="34" charset="0"/>
            </a:rPr>
            <a:t>Example Scenario:</a:t>
          </a:r>
          <a:r>
            <a:rPr lang="en-GB" sz="1100" i="1" baseline="0">
              <a:latin typeface="Arial" panose="020B0604020202020204" pitchFamily="34" charset="0"/>
              <a:cs typeface="Arial" panose="020B0604020202020204" pitchFamily="34" charset="0"/>
            </a:rPr>
            <a:t> Your Before School provision operates from 8.00 am for 5 days per week and your After School Provision operates for 4 days per week until 5.30pm each day. If you wish to apply for grant funding to support the expansion of your provision to meet the DfE operating requirement, you would need to complete the grant funding calculator below as follows - After School Addition - 30 mins / day - enter under Delivery Days: 152 (4 days x 38 weeks) - Total 2025/26 Indicative Grant Funding = £3040 plus After School - Additional Day - enter under Delivery Days: 38 (additional 1 day per week of after school provision over 38 weeks. Total 2025/26 Indicative Grant Funding = £4180</a:t>
          </a:r>
          <a:endParaRPr lang="en-GB" sz="1100" i="1">
            <a:latin typeface="Arial" panose="020B0604020202020204" pitchFamily="34" charset="0"/>
            <a:cs typeface="Arial" panose="020B0604020202020204" pitchFamily="34" charset="0"/>
          </a:endParaRPr>
        </a:p>
      </xdr:txBody>
    </xdr:sp>
    <xdr:clientData/>
  </xdr:twoCellAnchor>
  <xdr:twoCellAnchor>
    <xdr:from>
      <xdr:col>1</xdr:col>
      <xdr:colOff>2886075</xdr:colOff>
      <xdr:row>13</xdr:row>
      <xdr:rowOff>0</xdr:rowOff>
    </xdr:from>
    <xdr:to>
      <xdr:col>3</xdr:col>
      <xdr:colOff>19049</xdr:colOff>
      <xdr:row>19</xdr:row>
      <xdr:rowOff>0</xdr:rowOff>
    </xdr:to>
    <xdr:sp macro="" textlink="">
      <xdr:nvSpPr>
        <xdr:cNvPr id="3" name="TextBox 2">
          <a:extLst>
            <a:ext uri="{FF2B5EF4-FFF2-40B4-BE49-F238E27FC236}">
              <a16:creationId xmlns:a16="http://schemas.microsoft.com/office/drawing/2014/main" id="{39A40D19-F87B-4E1C-8937-167ECA594AE1}"/>
            </a:ext>
          </a:extLst>
        </xdr:cNvPr>
        <xdr:cNvSpPr txBox="1"/>
      </xdr:nvSpPr>
      <xdr:spPr>
        <a:xfrm>
          <a:off x="3248025" y="1943100"/>
          <a:ext cx="2219324" cy="9525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days per annum that the wraparound childcare will be available (i.e. 5 days per week = 190 days) A full year is assumed to be 38 weeks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333376</xdr:colOff>
      <xdr:row>4</xdr:row>
      <xdr:rowOff>85725</xdr:rowOff>
    </xdr:from>
    <xdr:to>
      <xdr:col>7</xdr:col>
      <xdr:colOff>523876</xdr:colOff>
      <xdr:row>14</xdr:row>
      <xdr:rowOff>85725</xdr:rowOff>
    </xdr:to>
    <xdr:sp macro="" textlink="">
      <xdr:nvSpPr>
        <xdr:cNvPr id="2" name="TextBox 1">
          <a:extLst>
            <a:ext uri="{FF2B5EF4-FFF2-40B4-BE49-F238E27FC236}">
              <a16:creationId xmlns:a16="http://schemas.microsoft.com/office/drawing/2014/main" id="{B9540487-C7E2-420F-A060-E158938AAA7B}"/>
            </a:ext>
          </a:extLst>
        </xdr:cNvPr>
        <xdr:cNvSpPr txBox="1"/>
      </xdr:nvSpPr>
      <xdr:spPr>
        <a:xfrm>
          <a:off x="333376" y="885825"/>
          <a:ext cx="10868025" cy="190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latin typeface="Arial" panose="020B0604020202020204" pitchFamily="34" charset="0"/>
              <a:cs typeface="Arial" panose="020B0604020202020204" pitchFamily="34" charset="0"/>
            </a:rPr>
            <a:t>Please read:</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Arial" panose="020B0604020202020204" pitchFamily="34" charset="0"/>
              <a:ea typeface="+mn-ea"/>
              <a:cs typeface="Arial" panose="020B0604020202020204" pitchFamily="34" charset="0"/>
            </a:rPr>
            <a:t>A one-off payment to create additional places for settings that are running at capacity and have unmet demand. This grant type will support schools, private, voluntary and independent providers and childminders.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a:solidFill>
              <a:schemeClr val="dk1"/>
            </a:solidFill>
            <a:effectLst/>
            <a:latin typeface="Arial" panose="020B0604020202020204" pitchFamily="34" charset="0"/>
            <a:ea typeface="+mn-ea"/>
            <a:cs typeface="Arial" panose="020B0604020202020204" pitchFamily="34" charset="0"/>
          </a:endParaRPr>
        </a:p>
        <a:p>
          <a:r>
            <a:rPr lang="en-GB" sz="1100">
              <a:latin typeface="Arial" panose="020B0604020202020204" pitchFamily="34" charset="0"/>
              <a:cs typeface="Arial" panose="020B0604020202020204" pitchFamily="34" charset="0"/>
            </a:rPr>
            <a:t>Childminders wishing to create a new wraparound childcare provision as a sole provider should use</a:t>
          </a:r>
          <a:r>
            <a:rPr lang="en-GB" sz="1100" baseline="0">
              <a:latin typeface="Arial" panose="020B0604020202020204" pitchFamily="34" charset="0"/>
              <a:cs typeface="Arial" panose="020B0604020202020204" pitchFamily="34" charset="0"/>
            </a:rPr>
            <a:t> this Grant option</a:t>
          </a:r>
        </a:p>
        <a:p>
          <a:endParaRPr lang="en-GB" sz="1100">
            <a:latin typeface="Arial" panose="020B0604020202020204" pitchFamily="34" charset="0"/>
            <a:cs typeface="Arial" panose="020B0604020202020204" pitchFamily="34" charset="0"/>
          </a:endParaRPr>
        </a:p>
        <a:p>
          <a:r>
            <a:rPr lang="en-GB" sz="1100" i="1"/>
            <a:t>Example Sceario 1: Your After School provision currently has 10 places and you wish to apply for</a:t>
          </a:r>
          <a:r>
            <a:rPr lang="en-GB" sz="1100" i="1" baseline="0"/>
            <a:t> grant funding to support expansion to 15 places, you would need to complete the grant funding calculator below as follows: After School Provision: enter under Number of Places to be Created: 5 (the 5 additional places to be created) 2025/26 Indicative Grant Funding = £5200</a:t>
          </a:r>
        </a:p>
        <a:p>
          <a:r>
            <a:rPr lang="en-GB" sz="1100" i="1"/>
            <a:t>Example Scenario 2:</a:t>
          </a:r>
          <a:r>
            <a:rPr lang="en-GB" sz="1100" i="1" baseline="0"/>
            <a:t> You are a childminder, operating as a sole provider, and wish to create new wraparound provision of 3 Before School places and 3 After After School places:  Before School Provision: enter under Number of Places to be Created: 3.  2025/26 Indicative Grant Funding = £840, After School Provision: enter under Number of Places to be Created: 3.  2025/26 Indicative Grant Funding = £3120, </a:t>
          </a:r>
          <a:endParaRPr lang="en-GB" sz="1100" i="1"/>
        </a:p>
      </xdr:txBody>
    </xdr:sp>
    <xdr:clientData/>
  </xdr:twoCellAnchor>
  <xdr:twoCellAnchor>
    <xdr:from>
      <xdr:col>1</xdr:col>
      <xdr:colOff>2886075</xdr:colOff>
      <xdr:row>15</xdr:row>
      <xdr:rowOff>0</xdr:rowOff>
    </xdr:from>
    <xdr:to>
      <xdr:col>3</xdr:col>
      <xdr:colOff>19049</xdr:colOff>
      <xdr:row>18</xdr:row>
      <xdr:rowOff>0</xdr:rowOff>
    </xdr:to>
    <xdr:sp macro="" textlink="">
      <xdr:nvSpPr>
        <xdr:cNvPr id="3" name="TextBox 2">
          <a:extLst>
            <a:ext uri="{FF2B5EF4-FFF2-40B4-BE49-F238E27FC236}">
              <a16:creationId xmlns:a16="http://schemas.microsoft.com/office/drawing/2014/main" id="{F2D91456-2CD6-4573-844F-E11B7CA8C328}"/>
            </a:ext>
          </a:extLst>
        </xdr:cNvPr>
        <xdr:cNvSpPr txBox="1"/>
      </xdr:nvSpPr>
      <xdr:spPr>
        <a:xfrm>
          <a:off x="3248025" y="1943100"/>
          <a:ext cx="2219324" cy="1143000"/>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Please enter</a:t>
          </a:r>
          <a:r>
            <a:rPr lang="en-GB" sz="1100" baseline="0"/>
            <a:t> the number of places to be created</a:t>
          </a:r>
          <a:endParaRPr lang="en-GB" sz="1100"/>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A1F9D-A4F4-4560-92F2-61526BF8C600}">
  <dimension ref="A1:F27"/>
  <sheetViews>
    <sheetView workbookViewId="0">
      <selection activeCell="C14" sqref="C14"/>
    </sheetView>
  </sheetViews>
  <sheetFormatPr defaultRowHeight="15.5" x14ac:dyDescent="0.35"/>
  <cols>
    <col min="1" max="1" width="2.84375" customWidth="1"/>
    <col min="2" max="2" width="37.765625" customWidth="1"/>
    <col min="3" max="3" width="28.23046875" customWidth="1"/>
    <col min="4" max="4" width="19.23046875" customWidth="1"/>
    <col min="5" max="5" width="16.69140625" customWidth="1"/>
    <col min="6" max="6" width="16.23046875" customWidth="1"/>
  </cols>
  <sheetData>
    <row r="1" spans="1:6" x14ac:dyDescent="0.35">
      <c r="A1" s="1" t="s">
        <v>0</v>
      </c>
    </row>
    <row r="2" spans="1:6" x14ac:dyDescent="0.35">
      <c r="A2" s="1"/>
    </row>
    <row r="3" spans="1:6" x14ac:dyDescent="0.35">
      <c r="A3" s="1" t="s">
        <v>1</v>
      </c>
    </row>
    <row r="4" spans="1:6" x14ac:dyDescent="0.35">
      <c r="A4" s="1" t="s">
        <v>2</v>
      </c>
    </row>
    <row r="12" spans="1:6" ht="28.5" x14ac:dyDescent="0.35">
      <c r="B12" s="3" t="s">
        <v>3</v>
      </c>
      <c r="C12" s="4" t="s">
        <v>4</v>
      </c>
      <c r="D12" s="6" t="s">
        <v>5</v>
      </c>
      <c r="E12" s="9"/>
      <c r="F12" s="10"/>
    </row>
    <row r="13" spans="1:6" ht="20.25" customHeight="1" x14ac:dyDescent="0.35">
      <c r="B13" s="12" t="s">
        <v>6</v>
      </c>
      <c r="C13" s="11">
        <v>190</v>
      </c>
      <c r="D13" s="5">
        <f>+(28600/190)*C13</f>
        <v>28599.999999999996</v>
      </c>
      <c r="E13" s="7"/>
      <c r="F13" s="8"/>
    </row>
    <row r="14" spans="1:6" ht="20.25" customHeight="1" x14ac:dyDescent="0.35">
      <c r="B14" s="12" t="s">
        <v>7</v>
      </c>
      <c r="C14" s="11">
        <v>190</v>
      </c>
      <c r="D14" s="5">
        <f>+(6700/190)*C14</f>
        <v>6700</v>
      </c>
      <c r="E14" s="7"/>
      <c r="F14" s="8"/>
    </row>
    <row r="15" spans="1:6" ht="20.25" customHeight="1" x14ac:dyDescent="0.35">
      <c r="B15" s="12" t="s">
        <v>8</v>
      </c>
      <c r="C15" s="11"/>
      <c r="D15" s="5">
        <f>+(115.263157894737)*C15</f>
        <v>0</v>
      </c>
      <c r="E15" s="7"/>
      <c r="F15" s="8"/>
    </row>
    <row r="17" customFormat="1" x14ac:dyDescent="0.35"/>
    <row r="18" customFormat="1" x14ac:dyDescent="0.35"/>
    <row r="19" customFormat="1" x14ac:dyDescent="0.35"/>
    <row r="20" customFormat="1" x14ac:dyDescent="0.35"/>
    <row r="21" customFormat="1" x14ac:dyDescent="0.35"/>
    <row r="22" customFormat="1" x14ac:dyDescent="0.35"/>
    <row r="23" customFormat="1" x14ac:dyDescent="0.35"/>
    <row r="24" customFormat="1" x14ac:dyDescent="0.35"/>
    <row r="25" customFormat="1" x14ac:dyDescent="0.35"/>
    <row r="26" customFormat="1" x14ac:dyDescent="0.35"/>
    <row r="27" customFormat="1" x14ac:dyDescent="0.35"/>
  </sheetData>
  <sheetProtection algorithmName="SHA-512" hashValue="21Mv+RdNVabtBkZ/s+L622m3CNKIGTJnSyYISJ9XZyZOygwHAnhkNUvQRAK4D/SUzYkrvakobJVWYVd7X1jyBg==" saltValue="hX0IqGoKimStVENzhiDWKA=="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17767-25C6-4B6C-B983-0A38090B27D3}">
  <dimension ref="A1:F39"/>
  <sheetViews>
    <sheetView tabSelected="1" topLeftCell="A13" workbookViewId="0">
      <selection activeCell="C25" sqref="C25"/>
    </sheetView>
  </sheetViews>
  <sheetFormatPr defaultRowHeight="15.5" x14ac:dyDescent="0.35"/>
  <cols>
    <col min="1" max="1" width="4.23046875" customWidth="1"/>
    <col min="2" max="2" width="34.07421875" customWidth="1"/>
    <col min="3" max="3" width="25.23046875" customWidth="1"/>
    <col min="4" max="4" width="19.23046875" customWidth="1"/>
    <col min="5" max="5" width="16.69140625" customWidth="1"/>
    <col min="6" max="6" width="16.23046875" customWidth="1"/>
  </cols>
  <sheetData>
    <row r="1" spans="1:1" x14ac:dyDescent="0.35">
      <c r="A1" s="1" t="s">
        <v>0</v>
      </c>
    </row>
    <row r="2" spans="1:1" x14ac:dyDescent="0.35">
      <c r="A2" s="1"/>
    </row>
    <row r="3" spans="1:1" x14ac:dyDescent="0.35">
      <c r="A3" s="1" t="s">
        <v>1</v>
      </c>
    </row>
    <row r="4" spans="1:1" x14ac:dyDescent="0.35">
      <c r="A4" s="1" t="s">
        <v>9</v>
      </c>
    </row>
    <row r="20" spans="2:6" ht="28.5" x14ac:dyDescent="0.35">
      <c r="B20" s="3" t="s">
        <v>10</v>
      </c>
      <c r="C20" s="4" t="s">
        <v>4</v>
      </c>
      <c r="D20" s="6" t="s">
        <v>11</v>
      </c>
      <c r="E20" s="9"/>
      <c r="F20" s="10"/>
    </row>
    <row r="21" spans="2:6" ht="16" customHeight="1" x14ac:dyDescent="0.35">
      <c r="B21" s="2" t="s">
        <v>12</v>
      </c>
      <c r="C21" s="11"/>
      <c r="D21" s="5">
        <f>+(40*0.25)*C21</f>
        <v>0</v>
      </c>
      <c r="E21" s="7"/>
      <c r="F21" s="8"/>
    </row>
    <row r="22" spans="2:6" ht="16" customHeight="1" x14ac:dyDescent="0.35">
      <c r="B22" s="2" t="s">
        <v>13</v>
      </c>
      <c r="C22" s="11"/>
      <c r="D22" s="5">
        <f>+(40*0.5)*C22</f>
        <v>0</v>
      </c>
      <c r="E22" s="7"/>
      <c r="F22" s="8"/>
    </row>
    <row r="23" spans="2:6" ht="16" customHeight="1" x14ac:dyDescent="0.35">
      <c r="B23" s="2"/>
      <c r="C23" s="11"/>
      <c r="D23" s="5"/>
      <c r="E23" s="7"/>
      <c r="F23" s="8"/>
    </row>
    <row r="24" spans="2:6" ht="16" customHeight="1" x14ac:dyDescent="0.35">
      <c r="B24" s="2" t="s">
        <v>14</v>
      </c>
      <c r="C24" s="11">
        <v>190</v>
      </c>
      <c r="D24" s="5">
        <f t="shared" ref="D24" si="0">+(40*0.25)*C24</f>
        <v>1900</v>
      </c>
      <c r="E24" s="7"/>
      <c r="F24" s="8"/>
    </row>
    <row r="25" spans="2:6" ht="16" customHeight="1" x14ac:dyDescent="0.35">
      <c r="B25" s="2" t="s">
        <v>15</v>
      </c>
      <c r="C25" s="11"/>
      <c r="D25" s="5">
        <f>+(40*0.5)*C25</f>
        <v>0</v>
      </c>
      <c r="E25" s="7"/>
      <c r="F25" s="8"/>
    </row>
    <row r="26" spans="2:6" ht="16" customHeight="1" x14ac:dyDescent="0.35">
      <c r="B26" s="2" t="s">
        <v>16</v>
      </c>
      <c r="C26" s="11"/>
      <c r="D26" s="5">
        <f>+(40*0.75)*C26</f>
        <v>0</v>
      </c>
      <c r="E26" s="7"/>
      <c r="F26" s="8"/>
    </row>
    <row r="27" spans="2:6" ht="16" customHeight="1" x14ac:dyDescent="0.35">
      <c r="B27" s="2" t="s">
        <v>17</v>
      </c>
      <c r="C27" s="11"/>
      <c r="D27" s="5">
        <f>+(40*1)*C27</f>
        <v>0</v>
      </c>
      <c r="E27" s="7"/>
      <c r="F27" s="8"/>
    </row>
    <row r="28" spans="2:6" ht="16" customHeight="1" x14ac:dyDescent="0.35">
      <c r="B28" s="2" t="s">
        <v>18</v>
      </c>
      <c r="C28" s="11"/>
      <c r="D28" s="5">
        <f>+(40*1.25)*C28</f>
        <v>0</v>
      </c>
      <c r="E28" s="7"/>
      <c r="F28" s="8"/>
    </row>
    <row r="29" spans="2:6" ht="16" customHeight="1" x14ac:dyDescent="0.35">
      <c r="B29" s="2" t="s">
        <v>19</v>
      </c>
      <c r="C29" s="11"/>
      <c r="D29" s="5">
        <f>+(40*1.5)*C29</f>
        <v>0</v>
      </c>
      <c r="E29" s="7"/>
      <c r="F29" s="8"/>
    </row>
    <row r="30" spans="2:6" ht="16" customHeight="1" x14ac:dyDescent="0.35">
      <c r="B30" s="2" t="s">
        <v>20</v>
      </c>
      <c r="C30" s="11"/>
      <c r="D30" s="5">
        <f>+(40*1.75)*C30</f>
        <v>0</v>
      </c>
      <c r="E30" s="7"/>
      <c r="F30" s="8"/>
    </row>
    <row r="31" spans="2:6" ht="16" customHeight="1" x14ac:dyDescent="0.35">
      <c r="B31" s="2" t="s">
        <v>21</v>
      </c>
      <c r="C31" s="11"/>
      <c r="D31" s="5">
        <f>+(40*2)*C31</f>
        <v>0</v>
      </c>
      <c r="E31" s="7"/>
      <c r="F31" s="8"/>
    </row>
    <row r="32" spans="2:6" ht="16" customHeight="1" x14ac:dyDescent="0.35">
      <c r="B32" s="2"/>
      <c r="C32" s="11"/>
      <c r="D32" s="5"/>
      <c r="E32" s="7"/>
      <c r="F32" s="8"/>
    </row>
    <row r="33" spans="2:6" ht="16" customHeight="1" x14ac:dyDescent="0.35">
      <c r="B33" s="2" t="s">
        <v>22</v>
      </c>
      <c r="C33" s="11"/>
      <c r="D33" s="5">
        <f>+(0.75*40)*C33</f>
        <v>0</v>
      </c>
      <c r="E33" s="7"/>
      <c r="F33" s="8"/>
    </row>
    <row r="34" spans="2:6" ht="16" customHeight="1" x14ac:dyDescent="0.35">
      <c r="B34" s="2" t="s">
        <v>23</v>
      </c>
      <c r="C34" s="11"/>
      <c r="D34" s="5">
        <f t="shared" ref="D34:D35" si="1">+(0.75*40)*C34</f>
        <v>0</v>
      </c>
      <c r="E34" s="7"/>
      <c r="F34" s="8"/>
    </row>
    <row r="35" spans="2:6" ht="16" customHeight="1" x14ac:dyDescent="0.35">
      <c r="B35" s="2" t="s">
        <v>24</v>
      </c>
      <c r="C35" s="11"/>
      <c r="D35" s="5">
        <f t="shared" si="1"/>
        <v>0</v>
      </c>
      <c r="E35" s="7"/>
      <c r="F35" s="8"/>
    </row>
    <row r="36" spans="2:6" ht="16" customHeight="1" x14ac:dyDescent="0.35">
      <c r="B36" s="2"/>
      <c r="C36" s="11"/>
      <c r="D36" s="5"/>
      <c r="E36" s="7"/>
      <c r="F36" s="8"/>
    </row>
    <row r="37" spans="2:6" ht="16" customHeight="1" x14ac:dyDescent="0.35">
      <c r="B37" s="2" t="s">
        <v>25</v>
      </c>
      <c r="C37" s="11"/>
      <c r="D37" s="5">
        <f>+(2.75*40)*C37</f>
        <v>0</v>
      </c>
      <c r="E37" s="7"/>
      <c r="F37" s="8"/>
    </row>
    <row r="38" spans="2:6" ht="16" customHeight="1" x14ac:dyDescent="0.35">
      <c r="B38" s="2" t="s">
        <v>26</v>
      </c>
      <c r="C38" s="11"/>
      <c r="D38" s="5">
        <f t="shared" ref="D38:D39" si="2">+(2.75*40)*C38</f>
        <v>0</v>
      </c>
      <c r="E38" s="7"/>
      <c r="F38" s="8"/>
    </row>
    <row r="39" spans="2:6" ht="16" customHeight="1" x14ac:dyDescent="0.35">
      <c r="B39" s="2" t="s">
        <v>27</v>
      </c>
      <c r="C39" s="11"/>
      <c r="D39" s="5">
        <f t="shared" si="2"/>
        <v>0</v>
      </c>
      <c r="E39" s="7"/>
      <c r="F39" s="8"/>
    </row>
  </sheetData>
  <sheetProtection algorithmName="SHA-512" hashValue="Wht1j1w24laYjN/tLd6WdGxP6TaDqOB+nteQ6XitWdSHqAghAdC1XEoizMtxDKHndHM7SDgnI/4TNpQwgwxcwA==" saltValue="a/Nx2UkVhaLi2KWObJNMeQ==" spinCount="100000" sheet="1" selectLockedCells="1"/>
  <pageMargins left="0.7" right="0.7" top="0.75" bottom="0.75" header="0.3" footer="0.3"/>
  <pageSetup paperSize="9" orientation="portrait" r:id="rId1"/>
  <headerFooter>
    <oddFooter>&amp;C_x000D_&amp;1#&amp;"Calibri"&amp;10&amp;KFF0000 OFFICIAL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8339-4CBA-4855-A696-5D1C77E204B9}">
  <dimension ref="A1:F21"/>
  <sheetViews>
    <sheetView workbookViewId="0">
      <selection activeCell="C21" sqref="C21"/>
    </sheetView>
  </sheetViews>
  <sheetFormatPr defaultRowHeight="15.5" x14ac:dyDescent="0.35"/>
  <cols>
    <col min="1" max="1" width="4.23046875" customWidth="1"/>
    <col min="2" max="2" width="34.07421875" customWidth="1"/>
    <col min="3" max="3" width="25.23046875" customWidth="1"/>
    <col min="4" max="4" width="19.23046875" customWidth="1"/>
    <col min="5" max="5" width="16.69140625" customWidth="1"/>
    <col min="6" max="6" width="16.23046875" customWidth="1"/>
  </cols>
  <sheetData>
    <row r="1" spans="1:1" x14ac:dyDescent="0.35">
      <c r="A1" s="1" t="s">
        <v>0</v>
      </c>
    </row>
    <row r="2" spans="1:1" x14ac:dyDescent="0.35">
      <c r="A2" s="1"/>
    </row>
    <row r="3" spans="1:1" x14ac:dyDescent="0.35">
      <c r="A3" s="1" t="s">
        <v>1</v>
      </c>
    </row>
    <row r="4" spans="1:1" x14ac:dyDescent="0.35">
      <c r="A4" s="1" t="s">
        <v>28</v>
      </c>
    </row>
    <row r="19" spans="2:6" ht="28.5" x14ac:dyDescent="0.35">
      <c r="B19" s="3" t="s">
        <v>29</v>
      </c>
      <c r="C19" s="6" t="s">
        <v>30</v>
      </c>
      <c r="D19" s="6" t="s">
        <v>11</v>
      </c>
      <c r="E19" s="9"/>
      <c r="F19" s="10"/>
    </row>
    <row r="20" spans="2:6" ht="16" customHeight="1" x14ac:dyDescent="0.35">
      <c r="B20" s="2" t="s">
        <v>31</v>
      </c>
      <c r="C20" s="11"/>
      <c r="D20" s="5">
        <f>280*C20</f>
        <v>0</v>
      </c>
      <c r="E20" s="7"/>
      <c r="F20" s="8"/>
    </row>
    <row r="21" spans="2:6" ht="16" customHeight="1" x14ac:dyDescent="0.35">
      <c r="B21" s="2" t="s">
        <v>32</v>
      </c>
      <c r="C21" s="11">
        <v>30</v>
      </c>
      <c r="D21" s="5">
        <f>1040*C21</f>
        <v>31200</v>
      </c>
      <c r="E21" s="7"/>
      <c r="F21" s="8"/>
    </row>
  </sheetData>
  <sheetProtection algorithmName="SHA-512" hashValue="LmkEKkiMQ1dVZs7YVti1xvQSuev5YHD0h0AaQCRGJCqUyFefUOCRZaoUyJB5/lgjUD3FD80lepSdBFFtgaXvqA==" saltValue="ru0G3LXYtq2AhKl8skaQfg==" spinCount="100000" sheet="1" objects="1" scenarios="1" selectLockedCells="1"/>
  <pageMargins left="0.7" right="0.7" top="0.75" bottom="0.75" header="0.3" footer="0.3"/>
  <pageSetup paperSize="9" orientation="portrait" r:id="rId1"/>
  <headerFooter>
    <oddFooter>&amp;C_x000D_&amp;1#&amp;"Calibri"&amp;10&amp;KFF0000 OFFICIAL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ea42b04-4be7-4d58-9a55-98fe6d8ef697">
      <Terms xmlns="http://schemas.microsoft.com/office/infopath/2007/PartnerControls"/>
    </lcf76f155ced4ddcb4097134ff3c332f>
    <TaxCatchAll xmlns="2a96a8c7-7b4c-48d4-8a14-7ab2c03a40f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77F7EE3C902444D8B04226CA5EB6A8D" ma:contentTypeVersion="18" ma:contentTypeDescription="Create a new document." ma:contentTypeScope="" ma:versionID="da9f0c7bcaad859c6b01e95b34b1b573">
  <xsd:schema xmlns:xsd="http://www.w3.org/2001/XMLSchema" xmlns:xs="http://www.w3.org/2001/XMLSchema" xmlns:p="http://schemas.microsoft.com/office/2006/metadata/properties" xmlns:ns2="0ea42b04-4be7-4d58-9a55-98fe6d8ef697" xmlns:ns3="2a96a8c7-7b4c-48d4-8a14-7ab2c03a40f4" targetNamespace="http://schemas.microsoft.com/office/2006/metadata/properties" ma:root="true" ma:fieldsID="adda4eff6a75b72bca66a5f36836a6ad" ns2:_="" ns3:_="">
    <xsd:import namespace="0ea42b04-4be7-4d58-9a55-98fe6d8ef697"/>
    <xsd:import namespace="2a96a8c7-7b4c-48d4-8a14-7ab2c03a40f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ea42b04-4be7-4d58-9a55-98fe6d8ef69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47a77f1-cf3c-4eb3-ad1c-cfadb09caf68"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a96a8c7-7b4c-48d4-8a14-7ab2c03a40f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650dff66-7edd-431d-8097-4d84c5015d8f}" ma:internalName="TaxCatchAll" ma:showField="CatchAllData" ma:web="2a96a8c7-7b4c-48d4-8a14-7ab2c03a40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1166733-6E37-4D63-8B79-0AFEAF5B6940}">
  <ds:schemaRefs>
    <ds:schemaRef ds:uri="http://schemas.microsoft.com/office/2006/metadata/properties"/>
    <ds:schemaRef ds:uri="http://schemas.microsoft.com/office/infopath/2007/PartnerControls"/>
    <ds:schemaRef ds:uri="0ea42b04-4be7-4d58-9a55-98fe6d8ef697"/>
    <ds:schemaRef ds:uri="2a96a8c7-7b4c-48d4-8a14-7ab2c03a40f4"/>
  </ds:schemaRefs>
</ds:datastoreItem>
</file>

<file path=customXml/itemProps2.xml><?xml version="1.0" encoding="utf-8"?>
<ds:datastoreItem xmlns:ds="http://schemas.openxmlformats.org/officeDocument/2006/customXml" ds:itemID="{23AAE67E-F3FD-400F-BCBA-6A00F12ABDF0}">
  <ds:schemaRefs>
    <ds:schemaRef ds:uri="http://schemas.microsoft.com/sharepoint/v3/contenttype/forms"/>
  </ds:schemaRefs>
</ds:datastoreItem>
</file>

<file path=customXml/itemProps3.xml><?xml version="1.0" encoding="utf-8"?>
<ds:datastoreItem xmlns:ds="http://schemas.openxmlformats.org/officeDocument/2006/customXml" ds:itemID="{A3570CC6-EB8A-4343-A9F8-D08B112083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ea42b04-4be7-4d58-9a55-98fe6d8ef697"/>
    <ds:schemaRef ds:uri="2a96a8c7-7b4c-48d4-8a14-7ab2c03a40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Grant Type 1</vt:lpstr>
      <vt:lpstr>Grant Type 2</vt:lpstr>
      <vt:lpstr>Grant Type 3</vt:lpstr>
    </vt:vector>
  </TitlesOfParts>
  <Manager/>
  <Company>North Yorkshire County Council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Sally Dunn</dc:creator>
  <cp:keywords/>
  <dc:description/>
  <cp:lastModifiedBy>Sue Atkins</cp:lastModifiedBy>
  <cp:revision/>
  <dcterms:created xsi:type="dcterms:W3CDTF">2024-07-04T15:04:25Z</dcterms:created>
  <dcterms:modified xsi:type="dcterms:W3CDTF">2025-12-11T15:44:45Z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2024-07-04T16:03:02Z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c81bcb43-144a-45d0-b668-cd7da167e943</vt:lpwstr>
  </property>
  <property fmtid="{D5CDD505-2E9C-101B-9397-08002B2CF9AE}" pid="8" name="MSIP_Label_3ecdfc32-7be5-4b17-9f97-00453388bdd7_ContentBits">
    <vt:lpwstr>2</vt:lpwstr>
  </property>
  <property fmtid="{D5CDD505-2E9C-101B-9397-08002B2CF9AE}" pid="9" name="ContentTypeId">
    <vt:lpwstr>0x010100577F7EE3C902444D8B04226CA5EB6A8D</vt:lpwstr>
  </property>
  <property fmtid="{D5CDD505-2E9C-101B-9397-08002B2CF9AE}" pid="10" name="MediaServiceImageTags">
    <vt:lpwstr/>
  </property>
</Properties>
</file>